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F42" i="1"/>
  <c r="K42" i="1"/>
  <c r="D44" i="1"/>
  <c r="D43" i="1" s="1"/>
  <c r="E44" i="1"/>
  <c r="E43" i="1" s="1"/>
  <c r="G44" i="1"/>
  <c r="F44" i="1" s="1"/>
  <c r="K44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E49" i="1"/>
  <c r="E48" i="1" s="1"/>
  <c r="E47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F50" i="1"/>
  <c r="K50" i="1"/>
  <c r="D53" i="1"/>
  <c r="D52" i="1" s="1"/>
  <c r="D51" i="1" s="1"/>
  <c r="E53" i="1"/>
  <c r="E52" i="1" s="1"/>
  <c r="E51" i="1" s="1"/>
  <c r="G53" i="1"/>
  <c r="F53" i="1" s="1"/>
  <c r="K53" i="1" s="1"/>
  <c r="H53" i="1"/>
  <c r="H52" i="1" s="1"/>
  <c r="H51" i="1" s="1"/>
  <c r="I53" i="1"/>
  <c r="I52" i="1" s="1"/>
  <c r="I51" i="1" s="1"/>
  <c r="J53" i="1"/>
  <c r="J52" i="1" s="1"/>
  <c r="J51" i="1" s="1"/>
  <c r="F54" i="1"/>
  <c r="K54" i="1"/>
  <c r="F55" i="1"/>
  <c r="K55" i="1"/>
  <c r="F56" i="1"/>
  <c r="K56" i="1"/>
  <c r="D59" i="1"/>
  <c r="D58" i="1" s="1"/>
  <c r="D57" i="1" s="1"/>
  <c r="E59" i="1"/>
  <c r="E58" i="1" s="1"/>
  <c r="E57" i="1" s="1"/>
  <c r="G59" i="1"/>
  <c r="F59" i="1" s="1"/>
  <c r="K59" i="1" s="1"/>
  <c r="H59" i="1"/>
  <c r="H58" i="1" s="1"/>
  <c r="H57" i="1" s="1"/>
  <c r="I59" i="1"/>
  <c r="I58" i="1" s="1"/>
  <c r="I57" i="1" s="1"/>
  <c r="J59" i="1"/>
  <c r="J58" i="1" s="1"/>
  <c r="J57" i="1" s="1"/>
  <c r="F60" i="1"/>
  <c r="K60" i="1"/>
  <c r="F61" i="1"/>
  <c r="K61" i="1"/>
  <c r="D62" i="1"/>
  <c r="E62" i="1"/>
  <c r="G62" i="1"/>
  <c r="F62" i="1" s="1"/>
  <c r="K62" i="1" s="1"/>
  <c r="H62" i="1"/>
  <c r="I62" i="1"/>
  <c r="J62" i="1"/>
  <c r="F63" i="1"/>
  <c r="K63" i="1"/>
  <c r="D65" i="1"/>
  <c r="D64" i="1" s="1"/>
  <c r="E65" i="1"/>
  <c r="E64" i="1" s="1"/>
  <c r="G65" i="1"/>
  <c r="F65" i="1" s="1"/>
  <c r="K65" i="1" s="1"/>
  <c r="H65" i="1"/>
  <c r="H64" i="1" s="1"/>
  <c r="I65" i="1"/>
  <c r="I64" i="1" s="1"/>
  <c r="J65" i="1"/>
  <c r="J64" i="1" s="1"/>
  <c r="F66" i="1"/>
  <c r="K66" i="1"/>
  <c r="F67" i="1"/>
  <c r="K67" i="1"/>
  <c r="J46" i="1" l="1"/>
  <c r="E46" i="1"/>
  <c r="J33" i="1"/>
  <c r="J15" i="1" s="1"/>
  <c r="J14" i="1" s="1"/>
  <c r="E33" i="1"/>
  <c r="E15" i="1" s="1"/>
  <c r="E14" i="1" s="1"/>
  <c r="I46" i="1"/>
  <c r="D46" i="1"/>
  <c r="I33" i="1"/>
  <c r="D33" i="1"/>
  <c r="H46" i="1"/>
  <c r="H33" i="1"/>
  <c r="H15" i="1" s="1"/>
  <c r="H14" i="1" s="1"/>
  <c r="I15" i="1"/>
  <c r="I14" i="1" s="1"/>
  <c r="D15" i="1"/>
  <c r="D14" i="1" s="1"/>
  <c r="G58" i="1"/>
  <c r="G48" i="1"/>
  <c r="G38" i="1"/>
  <c r="F38" i="1" s="1"/>
  <c r="K38" i="1" s="1"/>
  <c r="G17" i="1"/>
  <c r="G52" i="1"/>
  <c r="G43" i="1"/>
  <c r="F43" i="1" s="1"/>
  <c r="K43" i="1" s="1"/>
  <c r="G33" i="1"/>
  <c r="F33" i="1" s="1"/>
  <c r="K33" i="1" s="1"/>
  <c r="G64" i="1"/>
  <c r="F64" i="1" s="1"/>
  <c r="K64" i="1" s="1"/>
  <c r="G24" i="1"/>
  <c r="E12" i="1" l="1"/>
  <c r="E13" i="1"/>
  <c r="J12" i="1"/>
  <c r="J13" i="1"/>
  <c r="H12" i="1"/>
  <c r="H13" i="1"/>
  <c r="F24" i="1"/>
  <c r="K24" i="1" s="1"/>
  <c r="G23" i="1"/>
  <c r="F23" i="1" s="1"/>
  <c r="K23" i="1" s="1"/>
  <c r="F52" i="1"/>
  <c r="K52" i="1" s="1"/>
  <c r="G51" i="1"/>
  <c r="F51" i="1" s="1"/>
  <c r="K51" i="1" s="1"/>
  <c r="F58" i="1"/>
  <c r="K58" i="1" s="1"/>
  <c r="G57" i="1"/>
  <c r="F57" i="1" s="1"/>
  <c r="K57" i="1" s="1"/>
  <c r="D12" i="1"/>
  <c r="D13" i="1"/>
  <c r="F17" i="1"/>
  <c r="K17" i="1" s="1"/>
  <c r="G16" i="1"/>
  <c r="I12" i="1"/>
  <c r="I13" i="1"/>
  <c r="F48" i="1"/>
  <c r="K48" i="1" s="1"/>
  <c r="G47" i="1"/>
  <c r="F47" i="1" l="1"/>
  <c r="K47" i="1" s="1"/>
  <c r="G46" i="1"/>
  <c r="F46" i="1" s="1"/>
  <c r="K46" i="1" s="1"/>
  <c r="F16" i="1"/>
  <c r="K16" i="1" s="1"/>
  <c r="G15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<sst xmlns="http://schemas.openxmlformats.org/spreadsheetml/2006/main" count="194" uniqueCount="194">
  <si>
    <t>JUDETUL VASLUI</t>
  </si>
  <si>
    <t>COMUNA VUTCANI</t>
  </si>
  <si>
    <t>CIF 3337680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</si>
  <si>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</si>
  <si>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</si>
  <si>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</si>
  <si>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</si>
  <si>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</si>
  <si>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</si>
  <si>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</si>
  <si>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</si>
  <si>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</si>
  <si>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</si>
  <si>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</si>
  <si>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</si>
  <si>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</si>
  <si>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</si>
  <si>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</si>
  <si>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</si>
  <si>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</si>
  <si>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</si>
  <si>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</si>
  <si>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</si>
  <si>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</si>
  <si>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</si>
  <si>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</si>
  <si>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</si>
  <si>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</si>
  <si>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</si>
  <si>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</si>
  <si>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</si>
  <si>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</si>
  <si>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</si>
  <si>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</si>
  <si>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</si>
  <si>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</si>
  <si>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</si>
  <si>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</si>
  <si>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</si>
  <si>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</si>
  <si>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</si>
  <si>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</si>
  <si>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</si>
  <si>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</si>
  <si>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</si>
  <si>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</si>
  <si>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</si>
  <si>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</si>
  <si>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</si>
  <si>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</si>
  <si>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</si>
  <si>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</si>
  <si>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</si>
  <si>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</si>
  <si>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</si>
  <si>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</si>
  <si>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</si>
  <si>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</si>
  <si>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</si>
  <si>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</si>
  <si>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</si>
  <si>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</si>
  <si>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</si>
  <si>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</si>
  <si>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</si>
  <si>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</si>
  <si>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</si>
  <si>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</si>
  <si>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</si>
  <si>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</si>
  <si>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</si>
  <si>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</si>
  <si>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</si>
  <si>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</si>
  <si>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</si>
  <si>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</si>
  <si>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</si>
  <si>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</si>
  <si>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</si>
  <si>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</si>
  <si>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</si>
  <si>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</si>
  <si>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</si>
  <si>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</si>
  <si>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</si>
  <si>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</si>
  <si>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</si>
  <si>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</si>
  <si>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</si>
  <si>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</si>
  <si>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</si>
  <si>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</si>
  <si>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</si>
  <si>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</si>
  <si>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</si>
  <si>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</si>
  <si>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</si>
  <si>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</si>
  <si>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</si>
  <si>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</si>
  <si>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</si>
  <si>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</si>
  <si>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</si>
  <si>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</si>
  <si>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</si>
  <si>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</si>
  <si>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</si>
  <si>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</si>
  <si>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</si>
  <si>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</si>
  <si>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</si>
  <si>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</si>
  <si>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</si>
  <si>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</si>
  <si>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</si>
  <si>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</si>
  <si>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</si>
  <si>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</si>
  <si>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</si>
  <si>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</si>
  <si>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</si>
  <si>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</si>
  <si>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</si>
  <si>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</si>
  <si>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</si>
  <si>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</si>
  <si>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</si>
  <si>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</si>
  <si>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</si>
  <si>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</si>
  <si>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</si>
  <si>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</si>
  <si>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</si>
  <si>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</si>
  <si>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</si>
  <si>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</si>
  <si>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</si>
  <si>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</si>
  <si>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</si>
  <si>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</si>
  <si>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</si>
  <si>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</si>
  <si>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</si>
  <si>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</si>
  <si>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</si>
  <si>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</si>
  <si>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</si>
  <si>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</si>
  <si>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</si>
  <si>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</si>
  <si>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</si>
  <si>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</si>
  <si>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</si>
  <si>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</si>
  <si>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</si>
  <si>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</si>
  <si>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</si>
  <si>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</si>
  <si>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</si>
  <si>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</si>
  <si>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</si>
  <si>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</si>
  <si>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</si>
  <si>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</si>
  <si>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</si>
  <si>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</si>
  <si>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</si>
  <si>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</si>
  <si>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</si>
  <si>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</si>
  <si>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</si>
  <si>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</si>
  <si>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</si>
  <si>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</si>
  <si>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</si>
  <si>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202</t>
  </si>
  <si>
    <t>Sume alocate din bugetul AFIR, pentru sustinerea proiectelor din PNDR 2014-2020</t>
  </si>
  <si>
    <t>43.02.31</t>
  </si>
  <si>
    <t>278</t>
  </si>
  <si>
    <t>Sume primite de la UE/alti donatori in contul platilor efectuate si prefinantari aferente cadrului financiar 2014-2020</t>
  </si>
  <si>
    <t>48.02</t>
  </si>
  <si>
    <t>291</t>
  </si>
  <si>
    <t xml:space="preserve">Fondul European Agricol de Dezvoltare Rurala  (FEADR)  (cod 48.02.04.01+48.02.04.02+48.02.04.03) </t>
  </si>
  <si>
    <t>48.02.04</t>
  </si>
  <si>
    <t>292</t>
  </si>
  <si>
    <t xml:space="preserve">  Sume primite în contul plăţilor efectuate în anul curent</t>
  </si>
  <si>
    <t>48.02.04.01</t>
  </si>
  <si>
    <t>294</t>
  </si>
  <si>
    <t xml:space="preserve">  Prefinantare</t>
  </si>
  <si>
    <t>48.02.04.03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</si>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</sst>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4" t="s">
        <v>8</v>
      </c>
      <c r="D8" s="12" t="s">
        <v>10</v>
      </c>
      <c r="E8" s="13"/>
      <c r="F8" s="12" t="s">
        <v>13</v>
      </c>
      <c r="G8" s="18"/>
      <c r="H8" s="13"/>
      <c r="I8" s="14" t="s">
        <v>18</v>
      </c>
      <c r="J8" s="14" t="s">
        <v>19</v>
      </c>
      <c r="K8" s="14" t="s">
        <v>20</v>
      </c>
    </row>
    <row r="9" spans="1:11" s="7" customFormat="1" x14ac:dyDescent="0.25">
      <c r="A9" s="8"/>
      <c r="B9" s="9"/>
      <c r="C9" s="15"/>
      <c r="D9" s="14" t="s">
        <v>11</v>
      </c>
      <c r="E9" s="14" t="s">
        <v>12</v>
      </c>
      <c r="F9" s="14" t="s">
        <v>14</v>
      </c>
      <c r="G9" s="14" t="s">
        <v>16</v>
      </c>
      <c r="H9" s="14" t="s">
        <v>17</v>
      </c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7</v>
      </c>
      <c r="B11" s="13"/>
      <c r="C11" s="17" t="s">
        <v>9</v>
      </c>
      <c r="D11" s="17">
        <v>1</v>
      </c>
      <c r="E11" s="17">
        <v>2</v>
      </c>
      <c r="F11" s="17" t="s">
        <v>15</v>
      </c>
      <c r="G11" s="17">
        <v>4</v>
      </c>
      <c r="H11" s="17">
        <v>5</v>
      </c>
      <c r="I11" s="17">
        <v>6</v>
      </c>
      <c r="J11" s="17">
        <v>7</v>
      </c>
      <c r="K11" s="17" t="s">
        <v>21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D14+D57+D64</f>
        <v>3485640</v>
      </c>
      <c r="E12" s="22">
        <f>E14+E57+E64</f>
        <v>976560</v>
      </c>
      <c r="F12" s="22">
        <f>G12+H12</f>
        <v>1633718</v>
      </c>
      <c r="G12" s="22">
        <f>G14+G57+G64</f>
        <v>289018</v>
      </c>
      <c r="H12" s="22">
        <f>H14+H57+H64</f>
        <v>1344700</v>
      </c>
      <c r="I12" s="22">
        <f>I14+I57+I64</f>
        <v>779579</v>
      </c>
      <c r="J12" s="22">
        <f>J14+J57+J64</f>
        <v>0</v>
      </c>
      <c r="K12" s="22">
        <f>F12-I12-J12</f>
        <v>854139</v>
      </c>
    </row>
    <row r="13" spans="1:11" s="7" customFormat="1" ht="22.5" x14ac:dyDescent="0.25">
      <c r="A13" s="21" t="s">
        <v>25</v>
      </c>
      <c r="B13" s="21" t="s">
        <v>26</v>
      </c>
      <c r="C13" s="21" t="s">
        <v>27</v>
      </c>
      <c r="D13" s="22">
        <f>D14-D34</f>
        <v>1248160</v>
      </c>
      <c r="E13" s="22">
        <f>E14-E34</f>
        <v>487780</v>
      </c>
      <c r="F13" s="22">
        <f>G13+H13</f>
        <v>1163830</v>
      </c>
      <c r="G13" s="22">
        <f>G14-G34</f>
        <v>289018</v>
      </c>
      <c r="H13" s="22">
        <f>H14-H34</f>
        <v>874812</v>
      </c>
      <c r="I13" s="22">
        <f>I14-I34</f>
        <v>309691</v>
      </c>
      <c r="J13" s="22">
        <f>J14-J34</f>
        <v>0</v>
      </c>
      <c r="K13" s="22">
        <f>F13-I13-J13</f>
        <v>854139</v>
      </c>
    </row>
    <row r="14" spans="1:11" s="7" customFormat="1" x14ac:dyDescent="0.25">
      <c r="A14" s="21" t="s">
        <v>28</v>
      </c>
      <c r="B14" s="21" t="s">
        <v>29</v>
      </c>
      <c r="C14" s="21" t="s">
        <v>30</v>
      </c>
      <c r="D14" s="22">
        <f>D15+D46</f>
        <v>2839160</v>
      </c>
      <c r="E14" s="22">
        <f>E15+E46</f>
        <v>923780</v>
      </c>
      <c r="F14" s="22">
        <f>G14+H14</f>
        <v>1580830</v>
      </c>
      <c r="G14" s="22">
        <f>G15+G46</f>
        <v>289018</v>
      </c>
      <c r="H14" s="22">
        <f>H15+H46</f>
        <v>1291812</v>
      </c>
      <c r="I14" s="22">
        <f>I15+I46</f>
        <v>726691</v>
      </c>
      <c r="J14" s="22">
        <f>J15+J46</f>
        <v>0</v>
      </c>
      <c r="K14" s="22">
        <f>F14-I14-J14</f>
        <v>854139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D16+D23+D33+D43</f>
        <v>2716560</v>
      </c>
      <c r="E15" s="22">
        <f>E16+E23+E33+E43</f>
        <v>892780</v>
      </c>
      <c r="F15" s="22">
        <f>G15+H15</f>
        <v>1374231</v>
      </c>
      <c r="G15" s="22">
        <f>G16+G23+G33+G43</f>
        <v>104869</v>
      </c>
      <c r="H15" s="22">
        <f>H16+H23+H33+H43</f>
        <v>1269362</v>
      </c>
      <c r="I15" s="22">
        <f>I16+I23+I33+I43</f>
        <v>713179</v>
      </c>
      <c r="J15" s="22">
        <f>J16+J23+J33+J43</f>
        <v>0</v>
      </c>
      <c r="K15" s="22">
        <f>F15-I15-J15</f>
        <v>661052</v>
      </c>
    </row>
    <row r="16" spans="1:11" s="7" customFormat="1" ht="22.5" x14ac:dyDescent="0.25">
      <c r="A16" s="21" t="s">
        <v>34</v>
      </c>
      <c r="B16" s="21" t="s">
        <v>35</v>
      </c>
      <c r="C16" s="21" t="s">
        <v>36</v>
      </c>
      <c r="D16" s="22">
        <f>+D17</f>
        <v>284000</v>
      </c>
      <c r="E16" s="22">
        <f>+E17</f>
        <v>73000</v>
      </c>
      <c r="F16" s="22">
        <f>G16+H16</f>
        <v>106565</v>
      </c>
      <c r="G16" s="22">
        <f>+G17</f>
        <v>0</v>
      </c>
      <c r="H16" s="22">
        <f>+H17</f>
        <v>106565</v>
      </c>
      <c r="I16" s="22">
        <f>+I17</f>
        <v>106565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37</v>
      </c>
      <c r="B17" s="21" t="s">
        <v>38</v>
      </c>
      <c r="C17" s="21" t="s">
        <v>39</v>
      </c>
      <c r="D17" s="22">
        <f>D18+D20</f>
        <v>284000</v>
      </c>
      <c r="E17" s="22">
        <f>E18+E20</f>
        <v>73000</v>
      </c>
      <c r="F17" s="22">
        <f>G17+H17</f>
        <v>106565</v>
      </c>
      <c r="G17" s="22">
        <f>G18+G20</f>
        <v>0</v>
      </c>
      <c r="H17" s="22">
        <f>H18+H20</f>
        <v>106565</v>
      </c>
      <c r="I17" s="22">
        <f>I18+I20</f>
        <v>106565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40</v>
      </c>
      <c r="B18" s="21" t="s">
        <v>41</v>
      </c>
      <c r="C18" s="21" t="s">
        <v>42</v>
      </c>
      <c r="D18" s="22">
        <f>+D19</f>
        <v>0</v>
      </c>
      <c r="E18" s="22">
        <f>+E19</f>
        <v>0</v>
      </c>
      <c r="F18" s="22">
        <f>G18+H18</f>
        <v>686</v>
      </c>
      <c r="G18" s="22">
        <f>+G19</f>
        <v>0</v>
      </c>
      <c r="H18" s="22">
        <f>+H19</f>
        <v>686</v>
      </c>
      <c r="I18" s="22">
        <f>+I19</f>
        <v>686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v>0</v>
      </c>
      <c r="E19" s="22">
        <v>0</v>
      </c>
      <c r="F19" s="22">
        <f>G19+H19</f>
        <v>686</v>
      </c>
      <c r="G19" s="22">
        <v>0</v>
      </c>
      <c r="H19" s="22">
        <v>686</v>
      </c>
      <c r="I19" s="22">
        <v>686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47</v>
      </c>
      <c r="C20" s="21" t="s">
        <v>48</v>
      </c>
      <c r="D20" s="22">
        <f>D21+D22</f>
        <v>284000</v>
      </c>
      <c r="E20" s="22">
        <f>E21+E22</f>
        <v>73000</v>
      </c>
      <c r="F20" s="22">
        <f>G20+H20</f>
        <v>105879</v>
      </c>
      <c r="G20" s="22">
        <f>G21+G22</f>
        <v>0</v>
      </c>
      <c r="H20" s="22">
        <f>H21+H22</f>
        <v>105879</v>
      </c>
      <c r="I20" s="22">
        <f>I21+I22</f>
        <v>105879</v>
      </c>
      <c r="J20" s="22">
        <f>J21+J22</f>
        <v>0</v>
      </c>
      <c r="K20" s="22">
        <f>F20-I20-J20</f>
        <v>0</v>
      </c>
    </row>
    <row r="21" spans="1:11" s="7" customFormat="1" x14ac:dyDescent="0.25">
      <c r="A21" s="21" t="s">
        <v>49</v>
      </c>
      <c r="B21" s="21" t="s">
        <v>50</v>
      </c>
      <c r="C21" s="21" t="s">
        <v>51</v>
      </c>
      <c r="D21" s="22">
        <v>156000</v>
      </c>
      <c r="E21" s="22">
        <v>39000</v>
      </c>
      <c r="F21" s="22">
        <f>G21+H21</f>
        <v>69892</v>
      </c>
      <c r="G21" s="22">
        <v>0</v>
      </c>
      <c r="H21" s="22">
        <v>69892</v>
      </c>
      <c r="I21" s="22">
        <v>69892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128000</v>
      </c>
      <c r="E22" s="22">
        <v>34000</v>
      </c>
      <c r="F22" s="22">
        <f>G22+H22</f>
        <v>35987</v>
      </c>
      <c r="G22" s="22">
        <v>0</v>
      </c>
      <c r="H22" s="22">
        <v>35987</v>
      </c>
      <c r="I22" s="22">
        <v>35987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795660</v>
      </c>
      <c r="E23" s="22">
        <f>E24</f>
        <v>361780</v>
      </c>
      <c r="F23" s="22">
        <f>G23+H23</f>
        <v>802875</v>
      </c>
      <c r="G23" s="22">
        <f>G24</f>
        <v>94518</v>
      </c>
      <c r="H23" s="22">
        <f>H24</f>
        <v>708357</v>
      </c>
      <c r="I23" s="22">
        <f>I24</f>
        <v>172688</v>
      </c>
      <c r="J23" s="22">
        <f>J24</f>
        <v>0</v>
      </c>
      <c r="K23" s="22">
        <f>F23-I23-J23</f>
        <v>630187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</f>
        <v>795660</v>
      </c>
      <c r="E24" s="22">
        <f>E25+E28+E32</f>
        <v>361780</v>
      </c>
      <c r="F24" s="22">
        <f>G24+H24</f>
        <v>802875</v>
      </c>
      <c r="G24" s="22">
        <f>G25+G28+G32</f>
        <v>94518</v>
      </c>
      <c r="H24" s="22">
        <f>H25+H28+H32</f>
        <v>708357</v>
      </c>
      <c r="I24" s="22">
        <f>I25+I28+I32</f>
        <v>172688</v>
      </c>
      <c r="J24" s="22">
        <f>J25+J28+J32</f>
        <v>0</v>
      </c>
      <c r="K24" s="22">
        <f>F24-I24-J24</f>
        <v>630187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367100</v>
      </c>
      <c r="E25" s="22">
        <f>E26+E27</f>
        <v>229500</v>
      </c>
      <c r="F25" s="22">
        <f>G25+H25</f>
        <v>367720</v>
      </c>
      <c r="G25" s="22">
        <f>G26+G27</f>
        <v>7203</v>
      </c>
      <c r="H25" s="22">
        <f>H26+H27</f>
        <v>360517</v>
      </c>
      <c r="I25" s="22">
        <f>I26+I27</f>
        <v>16128</v>
      </c>
      <c r="J25" s="22">
        <f>J26+J27</f>
        <v>0</v>
      </c>
      <c r="K25" s="22">
        <f>F25-I25-J25</f>
        <v>351592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25800</v>
      </c>
      <c r="E26" s="22">
        <v>15800</v>
      </c>
      <c r="F26" s="22">
        <f>G26+H26</f>
        <v>26413</v>
      </c>
      <c r="G26" s="22">
        <v>4468</v>
      </c>
      <c r="H26" s="22">
        <v>21945</v>
      </c>
      <c r="I26" s="22">
        <v>13117</v>
      </c>
      <c r="J26" s="22">
        <v>0</v>
      </c>
      <c r="K26" s="22">
        <f>F26-I26-J26</f>
        <v>13296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341300</v>
      </c>
      <c r="E27" s="22">
        <v>213700</v>
      </c>
      <c r="F27" s="22">
        <f>G27+H27</f>
        <v>341307</v>
      </c>
      <c r="G27" s="22">
        <v>2735</v>
      </c>
      <c r="H27" s="22">
        <v>338572</v>
      </c>
      <c r="I27" s="22">
        <v>3011</v>
      </c>
      <c r="J27" s="22">
        <v>0</v>
      </c>
      <c r="K27" s="22">
        <f>F27-I27-J27</f>
        <v>338296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428560</v>
      </c>
      <c r="E28" s="22">
        <f>E29+E30+E31</f>
        <v>132280</v>
      </c>
      <c r="F28" s="22">
        <f>G28+H28</f>
        <v>435035</v>
      </c>
      <c r="G28" s="22">
        <f>G29+G30+G31</f>
        <v>87315</v>
      </c>
      <c r="H28" s="22">
        <f>H29+H30+H31</f>
        <v>347720</v>
      </c>
      <c r="I28" s="22">
        <f>I29+I30+I31</f>
        <v>156440</v>
      </c>
      <c r="J28" s="22">
        <f>J29+J30+J31</f>
        <v>0</v>
      </c>
      <c r="K28" s="22">
        <f>F28-I28-J28</f>
        <v>278595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67600</v>
      </c>
      <c r="E29" s="22">
        <v>22000</v>
      </c>
      <c r="F29" s="22">
        <f>G29+H29</f>
        <v>68416</v>
      </c>
      <c r="G29" s="22">
        <v>16835</v>
      </c>
      <c r="H29" s="22">
        <v>51581</v>
      </c>
      <c r="I29" s="22">
        <v>29669</v>
      </c>
      <c r="J29" s="22">
        <v>0</v>
      </c>
      <c r="K29" s="22">
        <f>F29-I29-J29</f>
        <v>38747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280</v>
      </c>
      <c r="E30" s="22">
        <v>280</v>
      </c>
      <c r="F30" s="22">
        <f>G30+H30</f>
        <v>417</v>
      </c>
      <c r="G30" s="22">
        <v>38</v>
      </c>
      <c r="H30" s="22">
        <v>379</v>
      </c>
      <c r="I30" s="22">
        <v>106</v>
      </c>
      <c r="J30" s="22">
        <v>0</v>
      </c>
      <c r="K30" s="22">
        <f>F30-I30-J30</f>
        <v>311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360680</v>
      </c>
      <c r="E31" s="22">
        <v>110000</v>
      </c>
      <c r="F31" s="22">
        <f>G31+H31</f>
        <v>366202</v>
      </c>
      <c r="G31" s="22">
        <v>70442</v>
      </c>
      <c r="H31" s="22">
        <v>295760</v>
      </c>
      <c r="I31" s="22">
        <v>126665</v>
      </c>
      <c r="J31" s="22">
        <v>0</v>
      </c>
      <c r="K31" s="22">
        <f>F31-I31-J31</f>
        <v>239537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0</v>
      </c>
      <c r="E32" s="22">
        <v>0</v>
      </c>
      <c r="F32" s="22">
        <f>G32+H32</f>
        <v>120</v>
      </c>
      <c r="G32" s="22">
        <v>0</v>
      </c>
      <c r="H32" s="22">
        <v>120</v>
      </c>
      <c r="I32" s="22">
        <v>120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85</v>
      </c>
      <c r="B33" s="21" t="s">
        <v>86</v>
      </c>
      <c r="C33" s="21" t="s">
        <v>87</v>
      </c>
      <c r="D33" s="22">
        <f>D34+D38</f>
        <v>1631900</v>
      </c>
      <c r="E33" s="22">
        <f>E34+E38</f>
        <v>457400</v>
      </c>
      <c r="F33" s="22">
        <f>G33+H33</f>
        <v>459857</v>
      </c>
      <c r="G33" s="22">
        <f>G34+G38</f>
        <v>9877</v>
      </c>
      <c r="H33" s="22">
        <f>H34+H38</f>
        <v>449980</v>
      </c>
      <c r="I33" s="22">
        <f>I34+I38</f>
        <v>430214</v>
      </c>
      <c r="J33" s="22">
        <f>J34+J38</f>
        <v>0</v>
      </c>
      <c r="K33" s="22">
        <f>F33-I33-J33</f>
        <v>29643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+D35+D36+D37</f>
        <v>1591000</v>
      </c>
      <c r="E34" s="22">
        <f>+E35+E36+E37</f>
        <v>436000</v>
      </c>
      <c r="F34" s="22">
        <f>G34+H34</f>
        <v>417000</v>
      </c>
      <c r="G34" s="22">
        <f>+G35+G36+G37</f>
        <v>0</v>
      </c>
      <c r="H34" s="22">
        <f>+H35+H36+H37</f>
        <v>417000</v>
      </c>
      <c r="I34" s="22">
        <f>+I35+I36+I37</f>
        <v>417000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91</v>
      </c>
      <c r="B35" s="21" t="s">
        <v>92</v>
      </c>
      <c r="C35" s="21" t="s">
        <v>93</v>
      </c>
      <c r="D35" s="22">
        <v>732000</v>
      </c>
      <c r="E35" s="22">
        <v>200000</v>
      </c>
      <c r="F35" s="22">
        <f>G35+H35</f>
        <v>199000</v>
      </c>
      <c r="G35" s="22">
        <v>0</v>
      </c>
      <c r="H35" s="22">
        <v>199000</v>
      </c>
      <c r="I35" s="22">
        <v>199000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94</v>
      </c>
      <c r="B36" s="21" t="s">
        <v>95</v>
      </c>
      <c r="C36" s="21" t="s">
        <v>96</v>
      </c>
      <c r="D36" s="22">
        <v>50000</v>
      </c>
      <c r="E36" s="22">
        <v>18000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809000</v>
      </c>
      <c r="E37" s="22">
        <v>218000</v>
      </c>
      <c r="F37" s="22">
        <f>G37+H37</f>
        <v>218000</v>
      </c>
      <c r="G37" s="22">
        <v>0</v>
      </c>
      <c r="H37" s="22">
        <v>218000</v>
      </c>
      <c r="I37" s="22">
        <v>218000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100</v>
      </c>
      <c r="B38" s="21" t="s">
        <v>101</v>
      </c>
      <c r="C38" s="21" t="s">
        <v>102</v>
      </c>
      <c r="D38" s="22">
        <f>D39+D42</f>
        <v>40900</v>
      </c>
      <c r="E38" s="22">
        <f>E39+E42</f>
        <v>21400</v>
      </c>
      <c r="F38" s="22">
        <f>G38+H38</f>
        <v>42857</v>
      </c>
      <c r="G38" s="22">
        <f>G39+G42</f>
        <v>9877</v>
      </c>
      <c r="H38" s="22">
        <f>H39+H42</f>
        <v>32980</v>
      </c>
      <c r="I38" s="22">
        <f>I39+I42</f>
        <v>13214</v>
      </c>
      <c r="J38" s="22">
        <f>J39+J42</f>
        <v>0</v>
      </c>
      <c r="K38" s="22">
        <f>F38-I38-J38</f>
        <v>29643</v>
      </c>
    </row>
    <row r="39" spans="1:11" s="7" customFormat="1" ht="22.5" x14ac:dyDescent="0.25">
      <c r="A39" s="21" t="s">
        <v>103</v>
      </c>
      <c r="B39" s="21" t="s">
        <v>104</v>
      </c>
      <c r="C39" s="21" t="s">
        <v>105</v>
      </c>
      <c r="D39" s="22">
        <f>D40+D41</f>
        <v>40900</v>
      </c>
      <c r="E39" s="22">
        <f>E40+E41</f>
        <v>21400</v>
      </c>
      <c r="F39" s="22">
        <f>G39+H39</f>
        <v>42257</v>
      </c>
      <c r="G39" s="22">
        <f>G40+G41</f>
        <v>9877</v>
      </c>
      <c r="H39" s="22">
        <f>H40+H41</f>
        <v>32380</v>
      </c>
      <c r="I39" s="22">
        <f>I40+I41</f>
        <v>12614</v>
      </c>
      <c r="J39" s="22">
        <f>J40+J41</f>
        <v>0</v>
      </c>
      <c r="K39" s="22">
        <f>F39-I39-J39</f>
        <v>29643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v>30600</v>
      </c>
      <c r="E40" s="22">
        <v>13600</v>
      </c>
      <c r="F40" s="22">
        <f>G40+H40</f>
        <v>31741</v>
      </c>
      <c r="G40" s="22">
        <v>7549</v>
      </c>
      <c r="H40" s="22">
        <v>24192</v>
      </c>
      <c r="I40" s="22">
        <v>10950</v>
      </c>
      <c r="J40" s="22">
        <v>0</v>
      </c>
      <c r="K40" s="22">
        <f>F40-I40-J40</f>
        <v>20791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10300</v>
      </c>
      <c r="E41" s="22">
        <v>7800</v>
      </c>
      <c r="F41" s="22">
        <f>G41+H41</f>
        <v>10516</v>
      </c>
      <c r="G41" s="22">
        <v>2328</v>
      </c>
      <c r="H41" s="22">
        <v>8188</v>
      </c>
      <c r="I41" s="22">
        <v>1664</v>
      </c>
      <c r="J41" s="22">
        <v>0</v>
      </c>
      <c r="K41" s="22">
        <f>F41-I41-J41</f>
        <v>8852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0</v>
      </c>
      <c r="E42" s="22">
        <v>0</v>
      </c>
      <c r="F42" s="22">
        <f>G42+H42</f>
        <v>600</v>
      </c>
      <c r="G42" s="22">
        <v>0</v>
      </c>
      <c r="H42" s="22">
        <v>600</v>
      </c>
      <c r="I42" s="22">
        <v>600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f>D44</f>
        <v>5000</v>
      </c>
      <c r="E43" s="22">
        <f>E44</f>
        <v>600</v>
      </c>
      <c r="F43" s="22">
        <f>G43+H43</f>
        <v>4934</v>
      </c>
      <c r="G43" s="22">
        <f>G44</f>
        <v>474</v>
      </c>
      <c r="H43" s="22">
        <f>H44</f>
        <v>4460</v>
      </c>
      <c r="I43" s="22">
        <f>I44</f>
        <v>3712</v>
      </c>
      <c r="J43" s="22">
        <f>J44</f>
        <v>0</v>
      </c>
      <c r="K43" s="22">
        <f>F43-I43-J43</f>
        <v>1222</v>
      </c>
    </row>
    <row r="44" spans="1:11" s="7" customFormat="1" x14ac:dyDescent="0.25">
      <c r="A44" s="21" t="s">
        <v>118</v>
      </c>
      <c r="B44" s="21" t="s">
        <v>119</v>
      </c>
      <c r="C44" s="21" t="s">
        <v>120</v>
      </c>
      <c r="D44" s="22">
        <f>D45</f>
        <v>5000</v>
      </c>
      <c r="E44" s="22">
        <f>E45</f>
        <v>600</v>
      </c>
      <c r="F44" s="22">
        <f>G44+H44</f>
        <v>4934</v>
      </c>
      <c r="G44" s="22">
        <f>G45</f>
        <v>474</v>
      </c>
      <c r="H44" s="22">
        <f>H45</f>
        <v>4460</v>
      </c>
      <c r="I44" s="22">
        <f>I45</f>
        <v>3712</v>
      </c>
      <c r="J44" s="22">
        <f>J45</f>
        <v>0</v>
      </c>
      <c r="K44" s="22">
        <f>F44-I44-J44</f>
        <v>1222</v>
      </c>
    </row>
    <row r="45" spans="1:11" s="7" customFormat="1" x14ac:dyDescent="0.25">
      <c r="A45" s="21" t="s">
        <v>121</v>
      </c>
      <c r="B45" s="21" t="s">
        <v>122</v>
      </c>
      <c r="C45" s="21" t="s">
        <v>123</v>
      </c>
      <c r="D45" s="22">
        <v>5000</v>
      </c>
      <c r="E45" s="22">
        <v>600</v>
      </c>
      <c r="F45" s="22">
        <f>G45+H45</f>
        <v>4934</v>
      </c>
      <c r="G45" s="22">
        <v>474</v>
      </c>
      <c r="H45" s="22">
        <v>4460</v>
      </c>
      <c r="I45" s="22">
        <v>3712</v>
      </c>
      <c r="J45" s="22">
        <v>0</v>
      </c>
      <c r="K45" s="22">
        <f>F45-I45-J45</f>
        <v>1222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D47+D51</f>
        <v>122600</v>
      </c>
      <c r="E46" s="22">
        <f>E47+E51</f>
        <v>31000</v>
      </c>
      <c r="F46" s="22">
        <f>G46+H46</f>
        <v>206599</v>
      </c>
      <c r="G46" s="22">
        <f>G47+G51</f>
        <v>184149</v>
      </c>
      <c r="H46" s="22">
        <f>H47+H51</f>
        <v>22450</v>
      </c>
      <c r="I46" s="22">
        <f>I47+I51</f>
        <v>13512</v>
      </c>
      <c r="J46" s="22">
        <f>J47+J51</f>
        <v>0</v>
      </c>
      <c r="K46" s="22">
        <f>F46-I46-J46</f>
        <v>193087</v>
      </c>
    </row>
    <row r="47" spans="1:11" s="7" customFormat="1" ht="22.5" x14ac:dyDescent="0.25">
      <c r="A47" s="21" t="s">
        <v>127</v>
      </c>
      <c r="B47" s="21" t="s">
        <v>128</v>
      </c>
      <c r="C47" s="21" t="s">
        <v>129</v>
      </c>
      <c r="D47" s="22">
        <f>D48</f>
        <v>2600</v>
      </c>
      <c r="E47" s="22">
        <f>E48</f>
        <v>1000</v>
      </c>
      <c r="F47" s="22">
        <f>G47+H47</f>
        <v>2640</v>
      </c>
      <c r="G47" s="22">
        <f>G48</f>
        <v>0</v>
      </c>
      <c r="H47" s="22">
        <f>H48</f>
        <v>2640</v>
      </c>
      <c r="I47" s="22">
        <f>I48</f>
        <v>0</v>
      </c>
      <c r="J47" s="22">
        <f>J48</f>
        <v>0</v>
      </c>
      <c r="K47" s="22">
        <f>F47-I47-J47</f>
        <v>2640</v>
      </c>
    </row>
    <row r="48" spans="1:11" s="7" customFormat="1" ht="22.5" x14ac:dyDescent="0.25">
      <c r="A48" s="21" t="s">
        <v>130</v>
      </c>
      <c r="B48" s="21" t="s">
        <v>131</v>
      </c>
      <c r="C48" s="21" t="s">
        <v>132</v>
      </c>
      <c r="D48" s="22">
        <f>+D49</f>
        <v>2600</v>
      </c>
      <c r="E48" s="22">
        <f>+E49</f>
        <v>1000</v>
      </c>
      <c r="F48" s="22">
        <f>G48+H48</f>
        <v>2640</v>
      </c>
      <c r="G48" s="22">
        <f>+G49</f>
        <v>0</v>
      </c>
      <c r="H48" s="22">
        <f>+H49</f>
        <v>2640</v>
      </c>
      <c r="I48" s="22">
        <f>+I49</f>
        <v>0</v>
      </c>
      <c r="J48" s="22">
        <f>+J49</f>
        <v>0</v>
      </c>
      <c r="K48" s="22">
        <f>F48-I48-J48</f>
        <v>2640</v>
      </c>
    </row>
    <row r="49" spans="1:11" s="7" customFormat="1" x14ac:dyDescent="0.25">
      <c r="A49" s="21" t="s">
        <v>133</v>
      </c>
      <c r="B49" s="21" t="s">
        <v>134</v>
      </c>
      <c r="C49" s="21" t="s">
        <v>135</v>
      </c>
      <c r="D49" s="22">
        <f>D50</f>
        <v>2600</v>
      </c>
      <c r="E49" s="22">
        <f>E50</f>
        <v>1000</v>
      </c>
      <c r="F49" s="22">
        <f>G49+H49</f>
        <v>2640</v>
      </c>
      <c r="G49" s="22">
        <f>G50</f>
        <v>0</v>
      </c>
      <c r="H49" s="22">
        <f>H50</f>
        <v>2640</v>
      </c>
      <c r="I49" s="22">
        <f>I50</f>
        <v>0</v>
      </c>
      <c r="J49" s="22">
        <f>J50</f>
        <v>0</v>
      </c>
      <c r="K49" s="22">
        <f>F49-I49-J49</f>
        <v>2640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v>2600</v>
      </c>
      <c r="E50" s="22">
        <v>1000</v>
      </c>
      <c r="F50" s="22">
        <f>G50+H50</f>
        <v>2640</v>
      </c>
      <c r="G50" s="22">
        <v>0</v>
      </c>
      <c r="H50" s="22">
        <v>2640</v>
      </c>
      <c r="I50" s="22">
        <v>0</v>
      </c>
      <c r="J50" s="22">
        <v>0</v>
      </c>
      <c r="K50" s="22">
        <f>F50-I50-J50</f>
        <v>2640</v>
      </c>
    </row>
    <row r="51" spans="1:11" s="7" customFormat="1" ht="22.5" x14ac:dyDescent="0.25">
      <c r="A51" s="21" t="s">
        <v>139</v>
      </c>
      <c r="B51" s="21" t="s">
        <v>140</v>
      </c>
      <c r="C51" s="21" t="s">
        <v>141</v>
      </c>
      <c r="D51" s="22">
        <f>+D52</f>
        <v>120000</v>
      </c>
      <c r="E51" s="22">
        <f>+E52</f>
        <v>30000</v>
      </c>
      <c r="F51" s="22">
        <f>G51+H51</f>
        <v>203959</v>
      </c>
      <c r="G51" s="22">
        <f>+G52</f>
        <v>184149</v>
      </c>
      <c r="H51" s="22">
        <f>+H52</f>
        <v>19810</v>
      </c>
      <c r="I51" s="22">
        <f>+I52</f>
        <v>13512</v>
      </c>
      <c r="J51" s="22">
        <f>+J52</f>
        <v>0</v>
      </c>
      <c r="K51" s="22">
        <f>F51-I51-J51</f>
        <v>190447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f>D53</f>
        <v>120000</v>
      </c>
      <c r="E52" s="22">
        <f>E53</f>
        <v>30000</v>
      </c>
      <c r="F52" s="22">
        <f>G52+H52</f>
        <v>203959</v>
      </c>
      <c r="G52" s="22">
        <f>G53</f>
        <v>184149</v>
      </c>
      <c r="H52" s="22">
        <f>H53</f>
        <v>19810</v>
      </c>
      <c r="I52" s="22">
        <f>I53</f>
        <v>13512</v>
      </c>
      <c r="J52" s="22">
        <f>J53</f>
        <v>0</v>
      </c>
      <c r="K52" s="22">
        <f>F52-I52-J52</f>
        <v>190447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f>D54</f>
        <v>120000</v>
      </c>
      <c r="E53" s="22">
        <f>E54</f>
        <v>30000</v>
      </c>
      <c r="F53" s="22">
        <f>G53+H53</f>
        <v>203959</v>
      </c>
      <c r="G53" s="22">
        <f>G54</f>
        <v>184149</v>
      </c>
      <c r="H53" s="22">
        <f>H54</f>
        <v>19810</v>
      </c>
      <c r="I53" s="22">
        <f>I54</f>
        <v>13512</v>
      </c>
      <c r="J53" s="22">
        <f>J54</f>
        <v>0</v>
      </c>
      <c r="K53" s="22">
        <f>F53-I53-J53</f>
        <v>190447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v>120000</v>
      </c>
      <c r="E54" s="22">
        <v>30000</v>
      </c>
      <c r="F54" s="22">
        <f>G54+H54</f>
        <v>203959</v>
      </c>
      <c r="G54" s="22">
        <v>184149</v>
      </c>
      <c r="H54" s="22">
        <v>19810</v>
      </c>
      <c r="I54" s="22">
        <v>13512</v>
      </c>
      <c r="J54" s="22">
        <v>0</v>
      </c>
      <c r="K54" s="22">
        <f>F54-I54-J54</f>
        <v>190447</v>
      </c>
    </row>
    <row r="55" spans="1:11" s="7" customFormat="1" ht="33" x14ac:dyDescent="0.25">
      <c r="A55" s="21" t="s">
        <v>151</v>
      </c>
      <c r="B55" s="21" t="s">
        <v>152</v>
      </c>
      <c r="C55" s="21" t="s">
        <v>153</v>
      </c>
      <c r="D55" s="22">
        <v>-170000</v>
      </c>
      <c r="E55" s="22">
        <v>-120000</v>
      </c>
      <c r="F55" s="22">
        <f>G55+H55</f>
        <v>-73320</v>
      </c>
      <c r="G55" s="22">
        <v>0</v>
      </c>
      <c r="H55" s="22">
        <v>-73320</v>
      </c>
      <c r="I55" s="22">
        <v>-73320</v>
      </c>
      <c r="J55" s="22">
        <v>0</v>
      </c>
      <c r="K55" s="22">
        <f>F55-I55-J55</f>
        <v>0</v>
      </c>
    </row>
    <row r="56" spans="1:11" s="7" customFormat="1" x14ac:dyDescent="0.25">
      <c r="A56" s="21" t="s">
        <v>154</v>
      </c>
      <c r="B56" s="21" t="s">
        <v>155</v>
      </c>
      <c r="C56" s="21" t="s">
        <v>156</v>
      </c>
      <c r="D56" s="22">
        <v>170000</v>
      </c>
      <c r="E56" s="22">
        <v>120000</v>
      </c>
      <c r="F56" s="22">
        <f>G56+H56</f>
        <v>73320</v>
      </c>
      <c r="G56" s="22">
        <v>0</v>
      </c>
      <c r="H56" s="22">
        <v>73320</v>
      </c>
      <c r="I56" s="22">
        <v>73320</v>
      </c>
      <c r="J56" s="22">
        <v>0</v>
      </c>
      <c r="K56" s="22">
        <f>F56-I56-J56</f>
        <v>0</v>
      </c>
    </row>
    <row r="57" spans="1:11" s="7" customFormat="1" x14ac:dyDescent="0.25">
      <c r="A57" s="21" t="s">
        <v>157</v>
      </c>
      <c r="B57" s="21" t="s">
        <v>158</v>
      </c>
      <c r="C57" s="21" t="s">
        <v>159</v>
      </c>
      <c r="D57" s="22">
        <f>D58</f>
        <v>145980</v>
      </c>
      <c r="E57" s="22">
        <f>E58</f>
        <v>52780</v>
      </c>
      <c r="F57" s="22">
        <f>G57+H57</f>
        <v>52888</v>
      </c>
      <c r="G57" s="22">
        <f>G58</f>
        <v>0</v>
      </c>
      <c r="H57" s="22">
        <f>H58</f>
        <v>52888</v>
      </c>
      <c r="I57" s="22">
        <f>I58</f>
        <v>52888</v>
      </c>
      <c r="J57" s="22">
        <f>J58</f>
        <v>0</v>
      </c>
      <c r="K57" s="22">
        <f>F57-I57-J57</f>
        <v>0</v>
      </c>
    </row>
    <row r="58" spans="1:11" s="7" customFormat="1" ht="22.5" x14ac:dyDescent="0.25">
      <c r="A58" s="21" t="s">
        <v>160</v>
      </c>
      <c r="B58" s="21" t="s">
        <v>161</v>
      </c>
      <c r="C58" s="21" t="s">
        <v>162</v>
      </c>
      <c r="D58" s="22">
        <f>D59+D62</f>
        <v>145980</v>
      </c>
      <c r="E58" s="22">
        <f>E59+E62</f>
        <v>52780</v>
      </c>
      <c r="F58" s="22">
        <f>G58+H58</f>
        <v>52888</v>
      </c>
      <c r="G58" s="22">
        <f>G59+G62</f>
        <v>0</v>
      </c>
      <c r="H58" s="22">
        <f>H59+H62</f>
        <v>52888</v>
      </c>
      <c r="I58" s="22">
        <f>I59+I62</f>
        <v>52888</v>
      </c>
      <c r="J58" s="22">
        <f>J59+J62</f>
        <v>0</v>
      </c>
      <c r="K58" s="22">
        <f>F58-I58-J58</f>
        <v>0</v>
      </c>
    </row>
    <row r="59" spans="1:11" s="7" customFormat="1" ht="75" x14ac:dyDescent="0.25">
      <c r="A59" s="21" t="s">
        <v>163</v>
      </c>
      <c r="B59" s="21" t="s">
        <v>164</v>
      </c>
      <c r="C59" s="21" t="s">
        <v>165</v>
      </c>
      <c r="D59" s="22">
        <f>+D60+D61</f>
        <v>52780</v>
      </c>
      <c r="E59" s="22">
        <f>+E60+E61</f>
        <v>52780</v>
      </c>
      <c r="F59" s="22">
        <f>G59+H59</f>
        <v>52888</v>
      </c>
      <c r="G59" s="22">
        <f>+G60+G61</f>
        <v>0</v>
      </c>
      <c r="H59" s="22">
        <f>+H60+H61</f>
        <v>52888</v>
      </c>
      <c r="I59" s="22">
        <f>+I60+I61</f>
        <v>52888</v>
      </c>
      <c r="J59" s="22">
        <f>+J60+J61</f>
        <v>0</v>
      </c>
      <c r="K59" s="22">
        <f>F59-I59-J59</f>
        <v>0</v>
      </c>
    </row>
    <row r="60" spans="1:11" s="7" customFormat="1" ht="33" x14ac:dyDescent="0.25">
      <c r="A60" s="21" t="s">
        <v>166</v>
      </c>
      <c r="B60" s="21" t="s">
        <v>167</v>
      </c>
      <c r="C60" s="21" t="s">
        <v>168</v>
      </c>
      <c r="D60" s="22">
        <v>0</v>
      </c>
      <c r="E60" s="22">
        <v>0</v>
      </c>
      <c r="F60" s="22">
        <f>G60+H60</f>
        <v>604</v>
      </c>
      <c r="G60" s="22">
        <v>0</v>
      </c>
      <c r="H60" s="22">
        <v>604</v>
      </c>
      <c r="I60" s="22">
        <v>604</v>
      </c>
      <c r="J60" s="22">
        <v>0</v>
      </c>
      <c r="K60" s="22">
        <f>F60-I60-J60</f>
        <v>0</v>
      </c>
    </row>
    <row r="61" spans="1:11" s="7" customFormat="1" ht="22.5" x14ac:dyDescent="0.25">
      <c r="A61" s="21" t="s">
        <v>169</v>
      </c>
      <c r="B61" s="21" t="s">
        <v>170</v>
      </c>
      <c r="C61" s="21" t="s">
        <v>171</v>
      </c>
      <c r="D61" s="22">
        <v>52780</v>
      </c>
      <c r="E61" s="22">
        <v>52780</v>
      </c>
      <c r="F61" s="22">
        <f>G61+H61</f>
        <v>52284</v>
      </c>
      <c r="G61" s="22">
        <v>0</v>
      </c>
      <c r="H61" s="22">
        <v>52284</v>
      </c>
      <c r="I61" s="22">
        <v>52284</v>
      </c>
      <c r="J61" s="22">
        <v>0</v>
      </c>
      <c r="K61" s="22">
        <f>F61-I61-J61</f>
        <v>0</v>
      </c>
    </row>
    <row r="62" spans="1:11" s="7" customFormat="1" ht="33" x14ac:dyDescent="0.25">
      <c r="A62" s="21" t="s">
        <v>172</v>
      </c>
      <c r="B62" s="21" t="s">
        <v>173</v>
      </c>
      <c r="C62" s="21" t="s">
        <v>174</v>
      </c>
      <c r="D62" s="22">
        <f>+D63</f>
        <v>93200</v>
      </c>
      <c r="E62" s="22">
        <f>+E63</f>
        <v>0</v>
      </c>
      <c r="F62" s="22">
        <f>G62+H62</f>
        <v>0</v>
      </c>
      <c r="G62" s="22">
        <f>+G63</f>
        <v>0</v>
      </c>
      <c r="H62" s="22">
        <f>+H63</f>
        <v>0</v>
      </c>
      <c r="I62" s="22">
        <f>+I63</f>
        <v>0</v>
      </c>
      <c r="J62" s="22">
        <f>+J63</f>
        <v>0</v>
      </c>
      <c r="K62" s="22">
        <f>F62-I62-J62</f>
        <v>0</v>
      </c>
    </row>
    <row r="63" spans="1:11" s="7" customFormat="1" ht="22.5" x14ac:dyDescent="0.25">
      <c r="A63" s="21" t="s">
        <v>175</v>
      </c>
      <c r="B63" s="21" t="s">
        <v>176</v>
      </c>
      <c r="C63" s="21" t="s">
        <v>177</v>
      </c>
      <c r="D63" s="22">
        <v>93200</v>
      </c>
      <c r="E63" s="22">
        <v>0</v>
      </c>
      <c r="F63" s="22">
        <f>G63+H63</f>
        <v>0</v>
      </c>
      <c r="G63" s="22">
        <v>0</v>
      </c>
      <c r="H63" s="22">
        <v>0</v>
      </c>
      <c r="I63" s="22">
        <v>0</v>
      </c>
      <c r="J63" s="22">
        <v>0</v>
      </c>
      <c r="K63" s="22">
        <f>F63-I63-J63</f>
        <v>0</v>
      </c>
    </row>
    <row r="64" spans="1:11" s="7" customFormat="1" ht="33" x14ac:dyDescent="0.25">
      <c r="A64" s="21" t="s">
        <v>178</v>
      </c>
      <c r="B64" s="21" t="s">
        <v>179</v>
      </c>
      <c r="C64" s="21" t="s">
        <v>180</v>
      </c>
      <c r="D64" s="22">
        <f>+D65</f>
        <v>500500</v>
      </c>
      <c r="E64" s="22">
        <f>+E65</f>
        <v>0</v>
      </c>
      <c r="F64" s="22">
        <f>G64+H64</f>
        <v>0</v>
      </c>
      <c r="G64" s="22">
        <f>+G65</f>
        <v>0</v>
      </c>
      <c r="H64" s="22">
        <f>+H65</f>
        <v>0</v>
      </c>
      <c r="I64" s="22">
        <f>+I65</f>
        <v>0</v>
      </c>
      <c r="J64" s="22">
        <f>+J65</f>
        <v>0</v>
      </c>
      <c r="K64" s="22">
        <f>F64-I64-J64</f>
        <v>0</v>
      </c>
    </row>
    <row r="65" spans="1:12" s="7" customFormat="1" ht="33" x14ac:dyDescent="0.25">
      <c r="A65" s="21" t="s">
        <v>181</v>
      </c>
      <c r="B65" s="21" t="s">
        <v>182</v>
      </c>
      <c r="C65" s="21" t="s">
        <v>183</v>
      </c>
      <c r="D65" s="22">
        <f>D66+D67</f>
        <v>500500</v>
      </c>
      <c r="E65" s="22">
        <f>E66+E67</f>
        <v>0</v>
      </c>
      <c r="F65" s="22">
        <f>G65+H65</f>
        <v>0</v>
      </c>
      <c r="G65" s="22">
        <f>G66+G67</f>
        <v>0</v>
      </c>
      <c r="H65" s="22">
        <f>H66+H67</f>
        <v>0</v>
      </c>
      <c r="I65" s="22">
        <f>I66+I67</f>
        <v>0</v>
      </c>
      <c r="J65" s="22">
        <f>J66+J67</f>
        <v>0</v>
      </c>
      <c r="K65" s="22">
        <f>F65-I65-J65</f>
        <v>0</v>
      </c>
    </row>
    <row r="66" spans="1:12" s="7" customFormat="1" ht="22.5" x14ac:dyDescent="0.25">
      <c r="A66" s="21" t="s">
        <v>184</v>
      </c>
      <c r="B66" s="21" t="s">
        <v>185</v>
      </c>
      <c r="C66" s="21" t="s">
        <v>186</v>
      </c>
      <c r="D66" s="22">
        <v>267500</v>
      </c>
      <c r="E66" s="22">
        <v>0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2" s="7" customFormat="1" x14ac:dyDescent="0.25">
      <c r="A67" s="21" t="s">
        <v>187</v>
      </c>
      <c r="B67" s="21" t="s">
        <v>188</v>
      </c>
      <c r="C67" s="21" t="s">
        <v>189</v>
      </c>
      <c r="D67" s="22">
        <v>233000</v>
      </c>
      <c r="E67" s="22">
        <v>0</v>
      </c>
      <c r="F67" s="22">
        <f>G67+H67</f>
        <v>0</v>
      </c>
      <c r="G67" s="22">
        <v>0</v>
      </c>
      <c r="H67" s="22">
        <v>0</v>
      </c>
      <c r="I67" s="22">
        <v>0</v>
      </c>
      <c r="J67" s="22">
        <v>0</v>
      </c>
      <c r="K67" s="22">
        <f>F67-I67-J67</f>
        <v>0</v>
      </c>
    </row>
    <row r="68" spans="1:12" s="7" customFormat="1" x14ac:dyDescent="0.25">
      <c r="A68" s="19"/>
      <c r="B68" s="19"/>
      <c r="C68" s="19"/>
      <c r="D68" s="20"/>
      <c r="E68" s="20"/>
      <c r="F68" s="20"/>
      <c r="G68" s="20"/>
      <c r="H68" s="20"/>
      <c r="I68" s="20"/>
      <c r="J68" s="20"/>
      <c r="K68" s="20"/>
    </row>
    <row r="69" spans="1:12" x14ac:dyDescent="0.25">
      <c r="A69" s="24" t="s">
        <v>190</v>
      </c>
      <c r="B69" s="24"/>
      <c r="C69" s="24"/>
      <c r="D69" s="24"/>
      <c r="E69" s="24"/>
      <c r="F69" s="24"/>
      <c r="G69" s="24"/>
      <c r="H69" s="24"/>
      <c r="I69" s="24" t="s">
        <v>192</v>
      </c>
      <c r="J69" s="24"/>
      <c r="K69" s="24"/>
      <c r="L69" s="24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193</v>
      </c>
      <c r="J70" s="3"/>
      <c r="K70" s="3"/>
      <c r="L70" s="3"/>
    </row>
    <row r="137" spans="1:20" x14ac:dyDescent="0.25">
      <c r="A137" s="23"/>
      <c r="B137" s="23"/>
      <c r="C137" s="23"/>
      <c r="D137" s="23"/>
      <c r="I137" s="23"/>
      <c r="J137" s="23"/>
      <c r="K137" s="23"/>
      <c r="L137" s="23"/>
      <c r="Q137" s="23"/>
      <c r="R137" s="23"/>
      <c r="S137" s="23"/>
      <c r="T137" s="23"/>
    </row>
  </sheetData>
  <mergeCells count="25">
    <mergeCell ref="K8:K10"/>
    <mergeCell ref="A69:D69"/>
    <mergeCell ref="A70:D70"/>
    <mergeCell ref="E69:H69"/>
    <mergeCell ref="E70:H70"/>
    <mergeCell ref="I69:L69"/>
    <mergeCell ref="I70:L70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2018-06-28T11:32:50Z</dcterms:created>
  <dcterms:modified xsi:type="dcterms:W3CDTF">2018-06-28T11:32:51Z</dcterms:modified>
</cp:coreProperties>
</file>